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0万成本测算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0">
    <font>
      <name val="Calibri"/>
      <family val="2"/>
      <color theme="1"/>
      <sz val="11"/>
      <scheme val="minor"/>
    </font>
    <font>
      <name val="微软雅黑"/>
      <b val="1"/>
      <color rgb="00FFFFFF"/>
      <sz val="14"/>
    </font>
    <font>
      <name val="微软雅黑"/>
      <color rgb="00606060"/>
      <sz val="9"/>
    </font>
    <font>
      <name val="微软雅黑"/>
      <b val="1"/>
      <color rgb="00FFFFFF"/>
      <sz val="10"/>
    </font>
    <font>
      <name val="微软雅黑"/>
      <b val="1"/>
      <color rgb="001F4E79"/>
      <sz val="10"/>
    </font>
    <font>
      <name val="微软雅黑"/>
      <color rgb="00000000"/>
      <sz val="10"/>
    </font>
    <font>
      <name val="微软雅黑"/>
      <b val="1"/>
      <color rgb="00000000"/>
      <sz val="10"/>
    </font>
    <font>
      <name val="微软雅黑"/>
      <color rgb="00808080"/>
      <sz val="9"/>
    </font>
    <font>
      <name val="微软雅黑"/>
      <b val="1"/>
      <color rgb="00FFFFFF"/>
      <sz val="11"/>
    </font>
    <font>
      <name val="微软雅黑"/>
      <b val="1"/>
      <color rgb="001F4E79"/>
      <sz val="9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BDD7EE"/>
      </patternFill>
    </fill>
    <fill>
      <patternFill patternType="solid">
        <fgColor rgb="00E8EEF6"/>
      </patternFill>
    </fill>
    <fill>
      <patternFill patternType="solid">
        <fgColor rgb="00D9E1F2"/>
      </patternFill>
    </fill>
    <fill>
      <patternFill patternType="solid">
        <fgColor rgb="00F2F2F2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  <xf numFmtId="4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right" vertical="center" wrapText="1"/>
    </xf>
    <xf numFmtId="3" fontId="6" fillId="4" borderId="1" applyAlignment="1" pivotButton="0" quotePrefix="0" xfId="0">
      <alignment horizontal="right" vertical="center" wrapText="1"/>
    </xf>
    <xf numFmtId="0" fontId="5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 wrapText="1"/>
    </xf>
    <xf numFmtId="3" fontId="6" fillId="5" borderId="1" applyAlignment="1" pivotButton="0" quotePrefix="0" xfId="0">
      <alignment horizontal="righ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 wrapText="1"/>
    </xf>
    <xf numFmtId="3" fontId="6" fillId="6" borderId="1" applyAlignment="1" pivotButton="0" quotePrefix="0" xfId="0">
      <alignment horizontal="right" vertical="center" wrapText="1"/>
    </xf>
    <xf numFmtId="0" fontId="5" fillId="6" borderId="1" applyAlignment="1" pivotButton="0" quotePrefix="0" xfId="0">
      <alignment horizontal="left" vertical="center" wrapText="1"/>
    </xf>
    <xf numFmtId="0" fontId="8" fillId="2" borderId="1" applyAlignment="1" pivotButton="0" quotePrefix="0" xfId="0">
      <alignment horizontal="right" vertical="center" wrapText="1"/>
    </xf>
    <xf numFmtId="3" fontId="8" fillId="2" borderId="1" applyAlignment="1" pivotButton="0" quotePrefix="0" xfId="0">
      <alignment horizontal="right" vertical="center" wrapText="1"/>
    </xf>
    <xf numFmtId="0" fontId="5" fillId="2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right" vertical="center" wrapText="1"/>
    </xf>
    <xf numFmtId="3" fontId="6" fillId="7" borderId="1" applyAlignment="1" pivotButton="0" quotePrefix="0" xfId="0">
      <alignment horizontal="right" vertical="center" wrapText="1"/>
    </xf>
    <xf numFmtId="0" fontId="5" fillId="7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 wrapText="1"/>
    </xf>
    <xf numFmtId="0" fontId="9" fillId="0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8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18" customWidth="1" min="3" max="3"/>
    <col width="30" customWidth="1" min="4" max="4"/>
    <col width="6" customWidth="1" min="5" max="5"/>
    <col width="5" customWidth="1" min="6" max="6"/>
    <col width="10" customWidth="1" min="7" max="7"/>
    <col width="12" customWidth="1" min="8" max="8"/>
    <col width="30" customWidth="1" min="9" max="9"/>
  </cols>
  <sheetData>
    <row r="1" ht="28" customHeight="1">
      <c r="A1" s="1" t="inlineStr">
        <is>
          <t>中山·孙文西步行街 工BA嘉年华 — 成本预算测算（30 万预算）</t>
        </is>
      </c>
    </row>
    <row r="2" ht="18" customHeight="1">
      <c r="A2" s="2" t="inlineStr">
        <is>
          <t>单价为市场参考估算（淘宝/1688/广告工程行情），小计=数量×单价。最终以实际询价/比价为准。主题/品牌统一工BA。</t>
        </is>
      </c>
    </row>
    <row r="3" ht="22" customHeight="1">
      <c r="A3" s="3" t="inlineStr">
        <is>
          <t>序号</t>
        </is>
      </c>
      <c r="B3" s="3" t="inlineStr">
        <is>
          <t>类别</t>
        </is>
      </c>
      <c r="C3" s="3" t="inlineStr">
        <is>
          <t>项目</t>
        </is>
      </c>
      <c r="D3" s="3" t="inlineStr">
        <is>
          <t>规格 / 说明</t>
        </is>
      </c>
      <c r="E3" s="3" t="inlineStr">
        <is>
          <t>数量</t>
        </is>
      </c>
      <c r="F3" s="3" t="inlineStr">
        <is>
          <t>单位</t>
        </is>
      </c>
      <c r="G3" s="3" t="inlineStr">
        <is>
          <t>单价(元)</t>
        </is>
      </c>
      <c r="H3" s="3" t="inlineStr">
        <is>
          <t>小计(元)</t>
        </is>
      </c>
      <c r="I3" s="3" t="inlineStr">
        <is>
          <t>价格依据 / 备注</t>
        </is>
      </c>
    </row>
    <row r="4">
      <c r="A4" s="4" t="inlineStr">
        <is>
          <t>A · 设计费</t>
        </is>
      </c>
    </row>
    <row r="5">
      <c r="A5" s="5" t="n">
        <v>1</v>
      </c>
      <c r="B5" s="6" t="inlineStr">
        <is>
          <t>设计费</t>
        </is>
      </c>
      <c r="C5" s="7" t="inlineStr">
        <is>
          <t>整体创意与设计</t>
        </is>
      </c>
      <c r="D5" s="6" t="inlineStr">
        <is>
          <t>主KV/门头/氛围/摊位/文创/打卡/体育馆设计稿 打包</t>
        </is>
      </c>
      <c r="E5" s="5" t="n">
        <v>1</v>
      </c>
      <c r="F5" s="5" t="inlineStr">
        <is>
          <t>项</t>
        </is>
      </c>
      <c r="G5" s="8" t="n">
        <v>25000</v>
      </c>
      <c r="H5" s="9">
        <f>E5*G5</f>
        <v/>
      </c>
      <c r="I5" s="10" t="inlineStr">
        <is>
          <t>设计打包</t>
        </is>
      </c>
    </row>
    <row r="6">
      <c r="A6" s="11" t="inlineStr">
        <is>
          <t>A 小计</t>
        </is>
      </c>
      <c r="H6" s="12">
        <f>SUM(H5:H5)</f>
        <v/>
      </c>
      <c r="I6" s="13" t="inlineStr"/>
    </row>
    <row r="7">
      <c r="A7" s="4" t="inlineStr">
        <is>
          <t>B · 步行街制作物料</t>
        </is>
      </c>
    </row>
    <row r="8">
      <c r="A8" s="5" t="n">
        <v>2</v>
      </c>
      <c r="B8" s="6" t="inlineStr">
        <is>
          <t>步行街制作物料</t>
        </is>
      </c>
      <c r="C8" s="7" t="inlineStr">
        <is>
          <t>门头A 主入口</t>
        </is>
      </c>
      <c r="D8" s="6" t="inlineStr">
        <is>
          <t>拱门 约10×5.5m，桁架+软膜+发光字+灯带</t>
        </is>
      </c>
      <c r="E8" s="5" t="n">
        <v>1</v>
      </c>
      <c r="F8" s="5" t="inlineStr">
        <is>
          <t>座</t>
        </is>
      </c>
      <c r="G8" s="8" t="n">
        <v>18000</v>
      </c>
      <c r="H8" s="9">
        <f>E8*G8</f>
        <v/>
      </c>
      <c r="I8" s="10" t="inlineStr">
        <is>
          <t>桁架背景含搭建喷绘约40-50/㎡，异形+发光另计</t>
        </is>
      </c>
    </row>
    <row r="9">
      <c r="A9" s="5" t="n">
        <v>3</v>
      </c>
      <c r="B9" s="6" t="inlineStr">
        <is>
          <t>步行街制作物料</t>
        </is>
      </c>
      <c r="C9" s="7" t="inlineStr">
        <is>
          <t>门头B 次入口</t>
        </is>
      </c>
      <c r="D9" s="6" t="inlineStr">
        <is>
          <t>约7×4.5m，同系列略小</t>
        </is>
      </c>
      <c r="E9" s="5" t="n">
        <v>1</v>
      </c>
      <c r="F9" s="5" t="inlineStr">
        <is>
          <t>座</t>
        </is>
      </c>
      <c r="G9" s="8" t="n">
        <v>12000</v>
      </c>
      <c r="H9" s="9">
        <f>E9*G9</f>
        <v/>
      </c>
      <c r="I9" s="10" t="inlineStr">
        <is>
          <t>同上</t>
        </is>
      </c>
    </row>
    <row r="10">
      <c r="A10" s="5" t="n">
        <v>4</v>
      </c>
      <c r="B10" s="6" t="inlineStr">
        <is>
          <t>步行街制作物料</t>
        </is>
      </c>
      <c r="C10" s="7" t="inlineStr">
        <is>
          <t>道旗 / 吊旗</t>
        </is>
      </c>
      <c r="D10" s="6" t="inlineStr">
        <is>
          <t>双面喷绘含杆</t>
        </is>
      </c>
      <c r="E10" s="5" t="n">
        <v>100</v>
      </c>
      <c r="F10" s="5" t="inlineStr">
        <is>
          <t>面</t>
        </is>
      </c>
      <c r="G10" s="8" t="n">
        <v>45</v>
      </c>
      <c r="H10" s="9">
        <f>E10*G10</f>
        <v/>
      </c>
      <c r="I10" s="10" t="inlineStr">
        <is>
          <t>刀旗/道旗约30-80/套</t>
        </is>
      </c>
    </row>
    <row r="11">
      <c r="A11" s="5" t="n">
        <v>5</v>
      </c>
      <c r="B11" s="6" t="inlineStr">
        <is>
          <t>步行街制作物料</t>
        </is>
      </c>
      <c r="C11" s="7" t="inlineStr">
        <is>
          <t>灯杆挂件</t>
        </is>
      </c>
      <c r="D11" s="6" t="inlineStr">
        <is>
          <t>篮球造型异形件</t>
        </is>
      </c>
      <c r="E11" s="5" t="n">
        <v>100</v>
      </c>
      <c r="F11" s="5" t="inlineStr">
        <is>
          <t>个</t>
        </is>
      </c>
      <c r="G11" s="8" t="n">
        <v>35</v>
      </c>
      <c r="H11" s="9">
        <f>E11*G11</f>
        <v/>
      </c>
      <c r="I11" s="10" t="inlineStr">
        <is>
          <t>异形件</t>
        </is>
      </c>
    </row>
    <row r="12">
      <c r="A12" s="5" t="n">
        <v>6</v>
      </c>
      <c r="B12" s="6" t="inlineStr">
        <is>
          <t>步行街制作物料</t>
        </is>
      </c>
      <c r="C12" s="7" t="inlineStr">
        <is>
          <t>过街串旗 / 横幅</t>
        </is>
      </c>
      <c r="D12" s="6" t="inlineStr">
        <is>
          <t>串旗+过街标语</t>
        </is>
      </c>
      <c r="E12" s="5" t="n">
        <v>1</v>
      </c>
      <c r="F12" s="5" t="inlineStr">
        <is>
          <t>项</t>
        </is>
      </c>
      <c r="G12" s="8" t="n">
        <v>2000</v>
      </c>
      <c r="H12" s="9">
        <f>E12*G12</f>
        <v/>
      </c>
      <c r="I12" s="10" t="inlineStr"/>
    </row>
    <row r="13">
      <c r="A13" s="5" t="n">
        <v>7</v>
      </c>
      <c r="B13" s="6" t="inlineStr">
        <is>
          <t>步行街制作物料</t>
        </is>
      </c>
      <c r="C13" s="7" t="inlineStr">
        <is>
          <t>地贴</t>
        </is>
      </c>
      <c r="D13" s="6" t="inlineStr">
        <is>
          <t>防滑主题写真地贴</t>
        </is>
      </c>
      <c r="E13" s="5" t="n">
        <v>200</v>
      </c>
      <c r="F13" s="5" t="inlineStr">
        <is>
          <t>㎡</t>
        </is>
      </c>
      <c r="G13" s="8" t="n">
        <v>35</v>
      </c>
      <c r="H13" s="9">
        <f>E13*G13</f>
        <v/>
      </c>
      <c r="I13" s="10" t="inlineStr">
        <is>
          <t>户外写真约20-38/㎡</t>
        </is>
      </c>
    </row>
    <row r="14">
      <c r="A14" s="5" t="n">
        <v>8</v>
      </c>
      <c r="B14" s="6" t="inlineStr">
        <is>
          <t>步行街制作物料</t>
        </is>
      </c>
      <c r="C14" s="7" t="inlineStr">
        <is>
          <t>立体造型装置</t>
        </is>
      </c>
      <c r="D14" s="6" t="inlineStr">
        <is>
          <t>巨型篮球/扣篮 玻璃钢美陈</t>
        </is>
      </c>
      <c r="E14" s="5" t="n">
        <v>3</v>
      </c>
      <c r="F14" s="5" t="inlineStr">
        <is>
          <t>处</t>
        </is>
      </c>
      <c r="G14" s="8" t="n">
        <v>4500</v>
      </c>
      <c r="H14" s="9">
        <f>E14*G14</f>
        <v/>
      </c>
      <c r="I14" s="10" t="inlineStr">
        <is>
          <t>玻璃钢美陈约2000-5000+/件</t>
        </is>
      </c>
    </row>
    <row r="15">
      <c r="A15" s="5" t="n">
        <v>9</v>
      </c>
      <c r="B15" s="6" t="inlineStr">
        <is>
          <t>步行街制作物料</t>
        </is>
      </c>
      <c r="C15" s="7" t="inlineStr">
        <is>
          <t>骑楼包柱 / 护栏包装</t>
        </is>
      </c>
      <c r="D15" s="6" t="inlineStr">
        <is>
          <t>立柱/护栏主题喷绘</t>
        </is>
      </c>
      <c r="E15" s="5" t="n">
        <v>1</v>
      </c>
      <c r="F15" s="5" t="inlineStr">
        <is>
          <t>项</t>
        </is>
      </c>
      <c r="G15" s="8" t="n">
        <v>6000</v>
      </c>
      <c r="H15" s="9">
        <f>E15*G15</f>
        <v/>
      </c>
      <c r="I15" s="10" t="inlineStr"/>
    </row>
    <row r="16">
      <c r="A16" s="5" t="n">
        <v>10</v>
      </c>
      <c r="B16" s="6" t="inlineStr">
        <is>
          <t>步行街制作物料</t>
        </is>
      </c>
      <c r="C16" s="7" t="inlineStr">
        <is>
          <t>绿植 / 休息区</t>
        </is>
      </c>
      <c r="D16" s="6" t="inlineStr">
        <is>
          <t>主题休息区布置</t>
        </is>
      </c>
      <c r="E16" s="5" t="n">
        <v>3</v>
      </c>
      <c r="F16" s="5" t="inlineStr">
        <is>
          <t>处</t>
        </is>
      </c>
      <c r="G16" s="8" t="n">
        <v>1500</v>
      </c>
      <c r="H16" s="9">
        <f>E16*G16</f>
        <v/>
      </c>
      <c r="I16" s="10" t="inlineStr"/>
    </row>
    <row r="17">
      <c r="A17" s="5" t="n">
        <v>11</v>
      </c>
      <c r="B17" s="6" t="inlineStr">
        <is>
          <t>步行街制作物料</t>
        </is>
      </c>
      <c r="C17" s="7" t="inlineStr">
        <is>
          <t>灯光亮化</t>
        </is>
      </c>
      <c r="D17" s="6" t="inlineStr">
        <is>
          <t>夜间串灯/洗墙灯/节点亮化</t>
        </is>
      </c>
      <c r="E17" s="5" t="n">
        <v>1</v>
      </c>
      <c r="F17" s="5" t="inlineStr">
        <is>
          <t>项</t>
        </is>
      </c>
      <c r="G17" s="8" t="n">
        <v>7000</v>
      </c>
      <c r="H17" s="9">
        <f>E17*G17</f>
        <v/>
      </c>
      <c r="I17" s="10" t="inlineStr"/>
    </row>
    <row r="18">
      <c r="A18" s="11" t="inlineStr">
        <is>
          <t>B 小计</t>
        </is>
      </c>
      <c r="H18" s="12">
        <f>SUM(H8:H17)</f>
        <v/>
      </c>
      <c r="I18" s="13" t="inlineStr"/>
    </row>
    <row r="19">
      <c r="A19" s="4" t="inlineStr">
        <is>
          <t>C · 摊位（20 个）</t>
        </is>
      </c>
    </row>
    <row r="20">
      <c r="A20" s="5" t="n">
        <v>12</v>
      </c>
      <c r="B20" s="6" t="inlineStr">
        <is>
          <t>摊位（20 个）</t>
        </is>
      </c>
      <c r="C20" s="7" t="inlineStr">
        <is>
          <t>白色折叠帐篷</t>
        </is>
      </c>
      <c r="D20" s="6" t="inlineStr">
        <is>
          <t>3×3m 加固款</t>
        </is>
      </c>
      <c r="E20" s="5" t="n">
        <v>20</v>
      </c>
      <c r="F20" s="5" t="inlineStr">
        <is>
          <t>个</t>
        </is>
      </c>
      <c r="G20" s="8" t="n">
        <v>420</v>
      </c>
      <c r="H20" s="9">
        <f>E20*G20</f>
        <v/>
      </c>
      <c r="I20" s="10" t="inlineStr">
        <is>
          <t>广告帐篷约200-600/顶</t>
        </is>
      </c>
    </row>
    <row r="21">
      <c r="A21" s="5" t="n">
        <v>13</v>
      </c>
      <c r="B21" s="6" t="inlineStr">
        <is>
          <t>摊位（20 个）</t>
        </is>
      </c>
      <c r="C21" s="7" t="inlineStr">
        <is>
          <t>统一檐布喷绘</t>
        </is>
      </c>
      <c r="D21" s="6" t="inlineStr">
        <is>
          <t>主题檐布</t>
        </is>
      </c>
      <c r="E21" s="5" t="n">
        <v>20</v>
      </c>
      <c r="F21" s="5" t="inlineStr">
        <is>
          <t>个</t>
        </is>
      </c>
      <c r="G21" s="8" t="n">
        <v>120</v>
      </c>
      <c r="H21" s="9">
        <f>E21*G21</f>
        <v/>
      </c>
      <c r="I21" s="10" t="inlineStr">
        <is>
          <t>喷绘</t>
        </is>
      </c>
    </row>
    <row r="22">
      <c r="A22" s="5" t="n">
        <v>14</v>
      </c>
      <c r="B22" s="6" t="inlineStr">
        <is>
          <t>摊位（20 个）</t>
        </is>
      </c>
      <c r="C22" s="7" t="inlineStr">
        <is>
          <t>桌椅套装</t>
        </is>
      </c>
      <c r="D22" s="6" t="inlineStr">
        <is>
          <t>1.8m桌+主题桌布+椅</t>
        </is>
      </c>
      <c r="E22" s="5" t="n">
        <v>20</v>
      </c>
      <c r="F22" s="5" t="inlineStr">
        <is>
          <t>套</t>
        </is>
      </c>
      <c r="G22" s="8" t="n">
        <v>220</v>
      </c>
      <c r="H22" s="9">
        <f>E22*G22</f>
        <v/>
      </c>
      <c r="I22" s="10" t="inlineStr"/>
    </row>
    <row r="23">
      <c r="A23" s="5" t="n">
        <v>15</v>
      </c>
      <c r="B23" s="6" t="inlineStr">
        <is>
          <t>摊位（20 个）</t>
        </is>
      </c>
      <c r="C23" s="7" t="inlineStr">
        <is>
          <t>摊位物料牌</t>
        </is>
      </c>
      <c r="D23" s="6" t="inlineStr">
        <is>
          <t>价目/招牌 KT 板</t>
        </is>
      </c>
      <c r="E23" s="5" t="n">
        <v>20</v>
      </c>
      <c r="F23" s="5" t="inlineStr">
        <is>
          <t>套</t>
        </is>
      </c>
      <c r="G23" s="8" t="n">
        <v>80</v>
      </c>
      <c r="H23" s="9">
        <f>E23*G23</f>
        <v/>
      </c>
      <c r="I23" s="10" t="inlineStr">
        <is>
          <t>KT板约28-38/㎡</t>
        </is>
      </c>
    </row>
    <row r="24">
      <c r="A24" s="5" t="n">
        <v>16</v>
      </c>
      <c r="B24" s="6" t="inlineStr">
        <is>
          <t>摊位（20 个）</t>
        </is>
      </c>
      <c r="C24" s="7" t="inlineStr">
        <is>
          <t>摊位照明用电</t>
        </is>
      </c>
      <c r="D24" s="6" t="inlineStr">
        <is>
          <t>LED+插线</t>
        </is>
      </c>
      <c r="E24" s="5" t="n">
        <v>20</v>
      </c>
      <c r="F24" s="5" t="inlineStr">
        <is>
          <t>套</t>
        </is>
      </c>
      <c r="G24" s="8" t="n">
        <v>120</v>
      </c>
      <c r="H24" s="9">
        <f>E24*G24</f>
        <v/>
      </c>
      <c r="I24" s="10" t="inlineStr"/>
    </row>
    <row r="25">
      <c r="A25" s="5" t="n">
        <v>17</v>
      </c>
      <c r="B25" s="6" t="inlineStr">
        <is>
          <t>摊位（20 个）</t>
        </is>
      </c>
      <c r="C25" s="7" t="inlineStr">
        <is>
          <t>摊位编号导视</t>
        </is>
      </c>
      <c r="D25" s="6" t="inlineStr">
        <is>
          <t>编号牌+分布导视图</t>
        </is>
      </c>
      <c r="E25" s="5" t="n">
        <v>1</v>
      </c>
      <c r="F25" s="5" t="inlineStr">
        <is>
          <t>项</t>
        </is>
      </c>
      <c r="G25" s="8" t="n">
        <v>1500</v>
      </c>
      <c r="H25" s="9">
        <f>E25*G25</f>
        <v/>
      </c>
      <c r="I25" s="10" t="inlineStr"/>
    </row>
    <row r="26">
      <c r="A26" s="11" t="inlineStr">
        <is>
          <t>C 小计</t>
        </is>
      </c>
      <c r="H26" s="12">
        <f>SUM(H20:H25)</f>
        <v/>
      </c>
      <c r="I26" s="13" t="inlineStr"/>
    </row>
    <row r="27">
      <c r="A27" s="4" t="inlineStr">
        <is>
          <t>D · 文创制作（赠送/兑换为主）</t>
        </is>
      </c>
    </row>
    <row r="28">
      <c r="A28" s="5" t="n">
        <v>18</v>
      </c>
      <c r="B28" s="6" t="inlineStr">
        <is>
          <t>文创制作（赠送/兑换为主）</t>
        </is>
      </c>
      <c r="C28" s="7" t="inlineStr">
        <is>
          <t>主题徽章</t>
        </is>
      </c>
      <c r="D28" s="6" t="inlineStr">
        <is>
          <t>锌合金烤漆</t>
        </is>
      </c>
      <c r="E28" s="5" t="n">
        <v>1000</v>
      </c>
      <c r="F28" s="5" t="inlineStr">
        <is>
          <t>个</t>
        </is>
      </c>
      <c r="G28" s="8" t="n">
        <v>6</v>
      </c>
      <c r="H28" s="9">
        <f>E28*G28</f>
        <v/>
      </c>
      <c r="I28" s="10" t="inlineStr">
        <is>
          <t>中批量约5-15/个+开模</t>
        </is>
      </c>
    </row>
    <row r="29">
      <c r="A29" s="5" t="n">
        <v>19</v>
      </c>
      <c r="B29" s="6" t="inlineStr">
        <is>
          <t>文创制作（赠送/兑换为主）</t>
        </is>
      </c>
      <c r="C29" s="7" t="inlineStr">
        <is>
          <t>冰箱贴</t>
        </is>
      </c>
      <c r="D29" s="6" t="inlineStr">
        <is>
          <t>亚克力/PVC</t>
        </is>
      </c>
      <c r="E29" s="5" t="n">
        <v>500</v>
      </c>
      <c r="F29" s="5" t="inlineStr">
        <is>
          <t>个</t>
        </is>
      </c>
      <c r="G29" s="8" t="n">
        <v>5</v>
      </c>
      <c r="H29" s="9">
        <f>E29*G29</f>
        <v/>
      </c>
      <c r="I29" s="10" t="inlineStr"/>
    </row>
    <row r="30">
      <c r="A30" s="5" t="n">
        <v>20</v>
      </c>
      <c r="B30" s="6" t="inlineStr">
        <is>
          <t>文创制作（赠送/兑换为主）</t>
        </is>
      </c>
      <c r="C30" s="7" t="inlineStr">
        <is>
          <t>钥匙扣</t>
        </is>
      </c>
      <c r="D30" s="6" t="inlineStr">
        <is>
          <t>亚克力/金属</t>
        </is>
      </c>
      <c r="E30" s="5" t="n">
        <v>800</v>
      </c>
      <c r="F30" s="5" t="inlineStr">
        <is>
          <t>个</t>
        </is>
      </c>
      <c r="G30" s="8" t="n">
        <v>4</v>
      </c>
      <c r="H30" s="9">
        <f>E30*G30</f>
        <v/>
      </c>
      <c r="I30" s="10" t="inlineStr"/>
    </row>
    <row r="31">
      <c r="A31" s="5" t="n">
        <v>21</v>
      </c>
      <c r="B31" s="6" t="inlineStr">
        <is>
          <t>文创制作（赠送/兑换为主）</t>
        </is>
      </c>
      <c r="C31" s="7" t="inlineStr">
        <is>
          <t>帆布袋</t>
        </is>
      </c>
      <c r="D31" s="6" t="inlineStr">
        <is>
          <t>帆布丝印</t>
        </is>
      </c>
      <c r="E31" s="5" t="n">
        <v>700</v>
      </c>
      <c r="F31" s="5" t="inlineStr">
        <is>
          <t>个</t>
        </is>
      </c>
      <c r="G31" s="8" t="n">
        <v>8</v>
      </c>
      <c r="H31" s="9">
        <f>E31*G31</f>
        <v/>
      </c>
      <c r="I31" s="10" t="inlineStr">
        <is>
          <t>约5-12/个</t>
        </is>
      </c>
    </row>
    <row r="32">
      <c r="A32" s="5" t="n">
        <v>22</v>
      </c>
      <c r="B32" s="6" t="inlineStr">
        <is>
          <t>文创制作（赠送/兑换为主）</t>
        </is>
      </c>
      <c r="C32" s="7" t="inlineStr">
        <is>
          <t>球星卡 / 纪念卡</t>
        </is>
      </c>
      <c r="D32" s="6" t="inlineStr">
        <is>
          <t>铜版+烫金</t>
        </is>
      </c>
      <c r="E32" s="5" t="n">
        <v>2000</v>
      </c>
      <c r="F32" s="5" t="inlineStr">
        <is>
          <t>张</t>
        </is>
      </c>
      <c r="G32" s="8" t="n">
        <v>1.5</v>
      </c>
      <c r="H32" s="9">
        <f>E32*G32</f>
        <v/>
      </c>
      <c r="I32" s="10" t="inlineStr"/>
    </row>
    <row r="33">
      <c r="A33" s="5" t="n">
        <v>23</v>
      </c>
      <c r="B33" s="6" t="inlineStr">
        <is>
          <t>文创制作（赠送/兑换为主）</t>
        </is>
      </c>
      <c r="C33" s="7" t="inlineStr">
        <is>
          <t>明信片</t>
        </is>
      </c>
      <c r="D33" s="6" t="inlineStr">
        <is>
          <t>系列插画</t>
        </is>
      </c>
      <c r="E33" s="5" t="n">
        <v>1500</v>
      </c>
      <c r="F33" s="5" t="inlineStr">
        <is>
          <t>张</t>
        </is>
      </c>
      <c r="G33" s="8" t="n">
        <v>1</v>
      </c>
      <c r="H33" s="9">
        <f>E33*G33</f>
        <v/>
      </c>
      <c r="I33" s="10" t="inlineStr"/>
    </row>
    <row r="34">
      <c r="A34" s="5" t="n">
        <v>24</v>
      </c>
      <c r="B34" s="6" t="inlineStr">
        <is>
          <t>文创制作（赠送/兑换为主）</t>
        </is>
      </c>
      <c r="C34" s="7" t="inlineStr">
        <is>
          <t>贴纸套装</t>
        </is>
      </c>
      <c r="D34" s="6" t="inlineStr">
        <is>
          <t>防水不干胶</t>
        </is>
      </c>
      <c r="E34" s="5" t="n">
        <v>1000</v>
      </c>
      <c r="F34" s="5" t="inlineStr">
        <is>
          <t>套</t>
        </is>
      </c>
      <c r="G34" s="8" t="n">
        <v>1</v>
      </c>
      <c r="H34" s="9">
        <f>E34*G34</f>
        <v/>
      </c>
      <c r="I34" s="10" t="inlineStr"/>
    </row>
    <row r="35">
      <c r="A35" s="5" t="n">
        <v>25</v>
      </c>
      <c r="B35" s="6" t="inlineStr">
        <is>
          <t>文创制作（赠送/兑换为主）</t>
        </is>
      </c>
      <c r="C35" s="7" t="inlineStr">
        <is>
          <t>加油棒 / 手幅</t>
        </is>
      </c>
      <c r="D35" s="6" t="inlineStr">
        <is>
          <t>主题印刷</t>
        </is>
      </c>
      <c r="E35" s="5" t="n">
        <v>1200</v>
      </c>
      <c r="F35" s="5" t="inlineStr">
        <is>
          <t>个</t>
        </is>
      </c>
      <c r="G35" s="8" t="n">
        <v>2.5</v>
      </c>
      <c r="H35" s="9">
        <f>E35*G35</f>
        <v/>
      </c>
      <c r="I35" s="10" t="inlineStr"/>
    </row>
    <row r="36">
      <c r="A36" s="5" t="n">
        <v>26</v>
      </c>
      <c r="B36" s="6" t="inlineStr">
        <is>
          <t>文创制作（赠送/兑换为主）</t>
        </is>
      </c>
      <c r="C36" s="7" t="inlineStr">
        <is>
          <t>折扇</t>
        </is>
      </c>
      <c r="D36" s="6" t="inlineStr">
        <is>
          <t>主题印刷</t>
        </is>
      </c>
      <c r="E36" s="5" t="n">
        <v>800</v>
      </c>
      <c r="F36" s="5" t="inlineStr">
        <is>
          <t>把</t>
        </is>
      </c>
      <c r="G36" s="8" t="n">
        <v>3</v>
      </c>
      <c r="H36" s="9">
        <f>E36*G36</f>
        <v/>
      </c>
      <c r="I36" s="10" t="inlineStr"/>
    </row>
    <row r="37">
      <c r="A37" s="5" t="n">
        <v>27</v>
      </c>
      <c r="B37" s="6" t="inlineStr">
        <is>
          <t>文创制作（赠送/兑换为主）</t>
        </is>
      </c>
      <c r="C37" s="7" t="inlineStr">
        <is>
          <t>工BA主题冠军戒指</t>
        </is>
      </c>
      <c r="D37" s="6" t="inlineStr">
        <is>
          <t>合金+锆石，可调指圈</t>
        </is>
      </c>
      <c r="E37" s="5" t="n">
        <v>400</v>
      </c>
      <c r="F37" s="5" t="inlineStr">
        <is>
          <t>个</t>
        </is>
      </c>
      <c r="G37" s="8" t="n">
        <v>12</v>
      </c>
      <c r="H37" s="9">
        <f>E37*G37</f>
        <v/>
      </c>
      <c r="I37" s="10" t="inlineStr">
        <is>
          <t>中批量；售卖可回收部分成本</t>
        </is>
      </c>
    </row>
    <row r="38">
      <c r="A38" s="5" t="n">
        <v>28</v>
      </c>
      <c r="B38" s="6" t="inlineStr">
        <is>
          <t>文创制作（赠送/兑换为主）</t>
        </is>
      </c>
      <c r="C38" s="7" t="inlineStr">
        <is>
          <t>迷你球鞋挂件</t>
        </is>
      </c>
      <c r="D38" s="6" t="inlineStr">
        <is>
          <t>软胶/树脂</t>
        </is>
      </c>
      <c r="E38" s="5" t="n">
        <v>300</v>
      </c>
      <c r="F38" s="5" t="inlineStr">
        <is>
          <t>个</t>
        </is>
      </c>
      <c r="G38" s="8" t="n">
        <v>6</v>
      </c>
      <c r="H38" s="9">
        <f>E38*G38</f>
        <v/>
      </c>
      <c r="I38" s="10" t="inlineStr"/>
    </row>
    <row r="39">
      <c r="A39" s="11" t="inlineStr">
        <is>
          <t>D 小计</t>
        </is>
      </c>
      <c r="H39" s="12">
        <f>SUM(H28:H38)</f>
        <v/>
      </c>
      <c r="I39" s="13" t="inlineStr"/>
    </row>
    <row r="40">
      <c r="A40" s="4" t="inlineStr">
        <is>
          <t>E · 打卡点制作</t>
        </is>
      </c>
    </row>
    <row r="41">
      <c r="A41" s="5" t="n">
        <v>29</v>
      </c>
      <c r="B41" s="6" t="inlineStr">
        <is>
          <t>打卡点制作</t>
        </is>
      </c>
      <c r="C41" s="7" t="inlineStr">
        <is>
          <t>主KV合影墙</t>
        </is>
      </c>
      <c r="D41" s="6" t="inlineStr">
        <is>
          <t>异形背景墙+立体logo+灯</t>
        </is>
      </c>
      <c r="E41" s="5" t="n">
        <v>1</v>
      </c>
      <c r="F41" s="5" t="inlineStr">
        <is>
          <t>处</t>
        </is>
      </c>
      <c r="G41" s="8" t="n">
        <v>7000</v>
      </c>
      <c r="H41" s="9">
        <f>E41*G41</f>
        <v/>
      </c>
      <c r="I41" s="10" t="inlineStr"/>
    </row>
    <row r="42">
      <c r="A42" s="5" t="n">
        <v>30</v>
      </c>
      <c r="B42" s="6" t="inlineStr">
        <is>
          <t>打卡点制作</t>
        </is>
      </c>
      <c r="C42" s="7" t="inlineStr">
        <is>
          <t>巨型篮球/扣篮装置</t>
        </is>
      </c>
      <c r="D42" s="6" t="inlineStr">
        <is>
          <t>玻璃钢美陈，可合影</t>
        </is>
      </c>
      <c r="E42" s="5" t="n">
        <v>1</v>
      </c>
      <c r="F42" s="5" t="inlineStr">
        <is>
          <t>处</t>
        </is>
      </c>
      <c r="G42" s="8" t="n">
        <v>8000</v>
      </c>
      <c r="H42" s="9">
        <f>E42*G42</f>
        <v/>
      </c>
      <c r="I42" s="10" t="inlineStr"/>
    </row>
    <row r="43">
      <c r="A43" s="5" t="n">
        <v>31</v>
      </c>
      <c r="B43" s="6" t="inlineStr">
        <is>
          <t>打卡点制作</t>
        </is>
      </c>
      <c r="C43" s="7" t="inlineStr">
        <is>
          <t>巨型工BA冠军戒指打卡</t>
        </is>
      </c>
      <c r="D43" s="6" t="inlineStr">
        <is>
          <t>大型美陈+灯（爆点出片）</t>
        </is>
      </c>
      <c r="E43" s="5" t="n">
        <v>1</v>
      </c>
      <c r="F43" s="5" t="inlineStr">
        <is>
          <t>处</t>
        </is>
      </c>
      <c r="G43" s="8" t="n">
        <v>10000</v>
      </c>
      <c r="H43" s="9">
        <f>E43*G43</f>
        <v/>
      </c>
      <c r="I43" s="10" t="inlineStr">
        <is>
          <t>玻璃钢/造型美陈</t>
        </is>
      </c>
    </row>
    <row r="44">
      <c r="A44" s="5" t="n">
        <v>32</v>
      </c>
      <c r="B44" s="6" t="inlineStr">
        <is>
          <t>打卡点制作</t>
        </is>
      </c>
      <c r="C44" s="7" t="inlineStr">
        <is>
          <t>灯箱字“我在中山看工BA”</t>
        </is>
      </c>
      <c r="D44" s="6" t="inlineStr">
        <is>
          <t>发光立体字</t>
        </is>
      </c>
      <c r="E44" s="5" t="n">
        <v>1</v>
      </c>
      <c r="F44" s="5" t="inlineStr">
        <is>
          <t>处</t>
        </is>
      </c>
      <c r="G44" s="8" t="n">
        <v>5000</v>
      </c>
      <c r="H44" s="9">
        <f>E44*G44</f>
        <v/>
      </c>
      <c r="I44" s="10" t="inlineStr"/>
    </row>
    <row r="45">
      <c r="A45" s="5" t="n">
        <v>33</v>
      </c>
      <c r="B45" s="6" t="inlineStr">
        <is>
          <t>打卡点制作</t>
        </is>
      </c>
      <c r="C45" s="7" t="inlineStr">
        <is>
          <t>集章点 + 骑楼合影框</t>
        </is>
      </c>
      <c r="D45" s="6" t="inlineStr">
        <is>
          <t>集章+骑楼主题合影框</t>
        </is>
      </c>
      <c r="E45" s="5" t="n">
        <v>1</v>
      </c>
      <c r="F45" s="5" t="inlineStr">
        <is>
          <t>项</t>
        </is>
      </c>
      <c r="G45" s="8" t="n">
        <v>5000</v>
      </c>
      <c r="H45" s="9">
        <f>E45*G45</f>
        <v/>
      </c>
      <c r="I45" s="10" t="inlineStr"/>
    </row>
    <row r="46">
      <c r="A46" s="11" t="inlineStr">
        <is>
          <t>E 小计</t>
        </is>
      </c>
      <c r="H46" s="12">
        <f>SUM(H41:H45)</f>
        <v/>
      </c>
      <c r="I46" s="13" t="inlineStr"/>
    </row>
    <row r="47">
      <c r="A47" s="4" t="inlineStr">
        <is>
          <t>F · 演出 &amp; 直播（会议纳入报价）</t>
        </is>
      </c>
    </row>
    <row r="48">
      <c r="A48" s="5" t="n">
        <v>34</v>
      </c>
      <c r="B48" s="6" t="inlineStr">
        <is>
          <t>演出 &amp; 直播（会议纳入报价）</t>
        </is>
      </c>
      <c r="C48" s="7" t="inlineStr">
        <is>
          <t>非遗飞龙表演</t>
        </is>
      </c>
      <c r="D48" s="6" t="inlineStr">
        <is>
          <t>沿用现有金龙+6狮，出场表演费</t>
        </is>
      </c>
      <c r="E48" s="5" t="n">
        <v>1</v>
      </c>
      <c r="F48" s="5" t="inlineStr">
        <is>
          <t>场</t>
        </is>
      </c>
      <c r="G48" s="8" t="n">
        <v>18000</v>
      </c>
      <c r="H48" s="9">
        <f>E48*G48</f>
        <v/>
      </c>
      <c r="I48" s="10" t="inlineStr">
        <is>
          <t>龙/狮表演队费用参考</t>
        </is>
      </c>
    </row>
    <row r="49">
      <c r="A49" s="5" t="n">
        <v>35</v>
      </c>
      <c r="B49" s="6" t="inlineStr">
        <is>
          <t>演出 &amp; 直播（会议纳入报价）</t>
        </is>
      </c>
      <c r="C49" s="7" t="inlineStr">
        <is>
          <t>直播服务</t>
        </is>
      </c>
      <c r="D49" s="6" t="inlineStr">
        <is>
          <t>多点位游走，主播+导播+设备+团队</t>
        </is>
      </c>
      <c r="E49" s="5" t="n">
        <v>1</v>
      </c>
      <c r="F49" s="5" t="inlineStr">
        <is>
          <t>场</t>
        </is>
      </c>
      <c r="G49" s="8" t="n">
        <v>22000</v>
      </c>
      <c r="H49" s="9">
        <f>E49*G49</f>
        <v/>
      </c>
      <c r="I49" s="10" t="inlineStr">
        <is>
          <t>多机位户外直播万元级</t>
        </is>
      </c>
    </row>
    <row r="50">
      <c r="A50" s="11" t="inlineStr">
        <is>
          <t>F 小计</t>
        </is>
      </c>
      <c r="H50" s="12">
        <f>SUM(H48:H49)</f>
        <v/>
      </c>
      <c r="I50" s="13" t="inlineStr"/>
    </row>
    <row r="51">
      <c r="A51" s="4" t="inlineStr">
        <is>
          <t>G · 体育馆（协助）</t>
        </is>
      </c>
    </row>
    <row r="52">
      <c r="A52" s="5" t="n">
        <v>36</v>
      </c>
      <c r="B52" s="6" t="inlineStr">
        <is>
          <t>体育馆（协助）</t>
        </is>
      </c>
      <c r="C52" s="7" t="inlineStr">
        <is>
          <t>体育馆氛围物料</t>
        </is>
      </c>
      <c r="D52" s="6" t="inlineStr">
        <is>
          <t>形象墙/吊旗/围挡/背景板/导视</t>
        </is>
      </c>
      <c r="E52" s="5" t="n">
        <v>1</v>
      </c>
      <c r="F52" s="5" t="inlineStr">
        <is>
          <t>项</t>
        </is>
      </c>
      <c r="G52" s="8" t="n">
        <v>20000</v>
      </c>
      <c r="H52" s="9">
        <f>E52*G52</f>
        <v/>
      </c>
      <c r="I52" s="10" t="inlineStr">
        <is>
          <t>桁架背景约40-50/㎡；馆内打卡点物料引荐本地供应商，不计入</t>
        </is>
      </c>
    </row>
    <row r="53">
      <c r="A53" s="11" t="inlineStr">
        <is>
          <t>G 小计</t>
        </is>
      </c>
      <c r="H53" s="12">
        <f>SUM(H52:H52)</f>
        <v/>
      </c>
      <c r="I53" s="13" t="inlineStr"/>
    </row>
    <row r="54">
      <c r="A54" s="4" t="inlineStr">
        <is>
          <t>H · 综合费用</t>
        </is>
      </c>
    </row>
    <row r="55">
      <c r="A55" s="5" t="n">
        <v>37</v>
      </c>
      <c r="B55" s="6" t="inlineStr">
        <is>
          <t>综合费用</t>
        </is>
      </c>
      <c r="C55" s="7" t="inlineStr">
        <is>
          <t>运输 / 物流</t>
        </is>
      </c>
      <c r="D55" s="6" t="inlineStr">
        <is>
          <t>物料运输</t>
        </is>
      </c>
      <c r="E55" s="5" t="n">
        <v>1</v>
      </c>
      <c r="F55" s="5" t="inlineStr">
        <is>
          <t>项</t>
        </is>
      </c>
      <c r="G55" s="8" t="n">
        <v>5000</v>
      </c>
      <c r="H55" s="9">
        <f>E55*G55</f>
        <v/>
      </c>
      <c r="I55" s="10" t="inlineStr"/>
    </row>
    <row r="56">
      <c r="A56" s="5" t="n">
        <v>38</v>
      </c>
      <c r="B56" s="6" t="inlineStr">
        <is>
          <t>综合费用</t>
        </is>
      </c>
      <c r="C56" s="7" t="inlineStr">
        <is>
          <t>安装 / 拆卸 / 现场人工</t>
        </is>
      </c>
      <c r="D56" s="6" t="inlineStr">
        <is>
          <t>进场安装+撤场+值守</t>
        </is>
      </c>
      <c r="E56" s="5" t="n">
        <v>1</v>
      </c>
      <c r="F56" s="5" t="inlineStr">
        <is>
          <t>项</t>
        </is>
      </c>
      <c r="G56" s="8" t="n">
        <v>16000</v>
      </c>
      <c r="H56" s="9">
        <f>E56*G56</f>
        <v/>
      </c>
      <c r="I56" s="10" t="inlineStr"/>
    </row>
    <row r="57">
      <c r="A57" s="5" t="n">
        <v>39</v>
      </c>
      <c r="B57" s="6" t="inlineStr">
        <is>
          <t>综合费用</t>
        </is>
      </c>
      <c r="C57" s="7" t="inlineStr">
        <is>
          <t>项目管理 / 统筹</t>
        </is>
      </c>
      <c r="D57" s="6" t="inlineStr">
        <is>
          <t>统筹协调管理</t>
        </is>
      </c>
      <c r="E57" s="5" t="n">
        <v>1</v>
      </c>
      <c r="F57" s="5" t="inlineStr">
        <is>
          <t>项</t>
        </is>
      </c>
      <c r="G57" s="8" t="n">
        <v>10000</v>
      </c>
      <c r="H57" s="9">
        <f>E57*G57</f>
        <v/>
      </c>
      <c r="I57" s="10" t="inlineStr"/>
    </row>
    <row r="58">
      <c r="A58" s="11" t="inlineStr">
        <is>
          <t>H 小计</t>
        </is>
      </c>
      <c r="H58" s="12">
        <f>SUM(H55:H57)</f>
        <v/>
      </c>
      <c r="I58" s="13" t="inlineStr"/>
    </row>
    <row r="59">
      <c r="A59" s="14" t="inlineStr">
        <is>
          <t>直接成本小计</t>
        </is>
      </c>
      <c r="H59" s="15">
        <f>H6+H18+H26+H39+H46+H50+H53+H58</f>
        <v/>
      </c>
      <c r="I59" s="16" t="inlineStr"/>
    </row>
    <row r="60">
      <c r="A60" s="17" t="inlineStr">
        <is>
          <t>不可预见费（5%）</t>
        </is>
      </c>
      <c r="H60" s="18">
        <f>ROUND(H59*0.05,0)</f>
        <v/>
      </c>
      <c r="I60" s="19" t="inlineStr"/>
    </row>
    <row r="61">
      <c r="A61" s="20" t="inlineStr">
        <is>
          <t>合计（直接成本 + 不可预见费）</t>
        </is>
      </c>
      <c r="H61" s="21">
        <f>H59+H60</f>
        <v/>
      </c>
      <c r="I61" s="22" t="inlineStr"/>
    </row>
    <row r="62">
      <c r="A62" s="17" t="inlineStr">
        <is>
          <t>项目预算</t>
        </is>
      </c>
      <c r="H62" s="18">
        <f>300000</f>
        <v/>
      </c>
      <c r="I62" s="19" t="inlineStr"/>
    </row>
    <row r="63">
      <c r="A63" s="23" t="inlineStr">
        <is>
          <t>预算结余</t>
        </is>
      </c>
      <c r="H63" s="24">
        <f>H62-H61</f>
        <v/>
      </c>
      <c r="I63" s="25" t="inlineStr"/>
    </row>
    <row r="65">
      <c r="A65" s="4" t="inlineStr">
        <is>
          <t>模块占比（占合计）</t>
        </is>
      </c>
    </row>
    <row r="66">
      <c r="A66" s="6" t="inlineStr">
        <is>
          <t>A · 设计费</t>
        </is>
      </c>
      <c r="F66" s="9">
        <f>H6</f>
        <v/>
      </c>
      <c r="H66" s="26">
        <f>H6/H61</f>
        <v/>
      </c>
      <c r="I66" s="6" t="inlineStr"/>
    </row>
    <row r="67">
      <c r="A67" s="6" t="inlineStr">
        <is>
          <t>B · 步行街制作物料</t>
        </is>
      </c>
      <c r="F67" s="9">
        <f>H18</f>
        <v/>
      </c>
      <c r="H67" s="26">
        <f>H18/H61</f>
        <v/>
      </c>
      <c r="I67" s="6" t="inlineStr"/>
    </row>
    <row r="68">
      <c r="A68" s="6" t="inlineStr">
        <is>
          <t>C · 摊位（20 个）</t>
        </is>
      </c>
      <c r="F68" s="9">
        <f>H26</f>
        <v/>
      </c>
      <c r="H68" s="26">
        <f>H26/H61</f>
        <v/>
      </c>
      <c r="I68" s="6" t="inlineStr"/>
    </row>
    <row r="69">
      <c r="A69" s="6" t="inlineStr">
        <is>
          <t>D · 文创制作（赠送/兑换为主）</t>
        </is>
      </c>
      <c r="F69" s="9">
        <f>H39</f>
        <v/>
      </c>
      <c r="H69" s="26">
        <f>H39/H61</f>
        <v/>
      </c>
      <c r="I69" s="6" t="inlineStr"/>
    </row>
    <row r="70">
      <c r="A70" s="6" t="inlineStr">
        <is>
          <t>E · 打卡点制作</t>
        </is>
      </c>
      <c r="F70" s="9">
        <f>H46</f>
        <v/>
      </c>
      <c r="H70" s="26">
        <f>H46/H61</f>
        <v/>
      </c>
      <c r="I70" s="6" t="inlineStr"/>
    </row>
    <row r="71">
      <c r="A71" s="6" t="inlineStr">
        <is>
          <t>F · 演出 &amp; 直播（会议纳入报价）</t>
        </is>
      </c>
      <c r="F71" s="9">
        <f>H50</f>
        <v/>
      </c>
      <c r="H71" s="26">
        <f>H50/H61</f>
        <v/>
      </c>
      <c r="I71" s="6" t="inlineStr"/>
    </row>
    <row r="72">
      <c r="A72" s="6" t="inlineStr">
        <is>
          <t>G · 体育馆（协助）</t>
        </is>
      </c>
      <c r="F72" s="9">
        <f>H53</f>
        <v/>
      </c>
      <c r="H72" s="26">
        <f>H53/H61</f>
        <v/>
      </c>
      <c r="I72" s="6" t="inlineStr"/>
    </row>
    <row r="73">
      <c r="A73" s="6" t="inlineStr">
        <is>
          <t>H · 综合费用</t>
        </is>
      </c>
      <c r="F73" s="9">
        <f>H58</f>
        <v/>
      </c>
      <c r="H73" s="26">
        <f>H58/H61</f>
        <v/>
      </c>
      <c r="I73" s="6" t="inlineStr"/>
    </row>
    <row r="75">
      <c r="A75" s="27" t="inlineStr">
        <is>
          <t>说明：</t>
        </is>
      </c>
    </row>
    <row r="76">
      <c r="A76" s="28" t="inlineStr">
        <is>
          <t>1) 单价为市场参考估算（淘宝/1688/广告工程行情），最终以实际询价/比价为准。</t>
        </is>
      </c>
    </row>
    <row r="77">
      <c r="A77" s="28" t="inlineStr">
        <is>
          <t>2) 无人机 500 架表演不在本 30 万预算内，建议由主办/政府专项预算另估（约 10–25 万）。</t>
        </is>
      </c>
    </row>
    <row r="78">
      <c r="A78" s="28" t="inlineStr">
        <is>
          <t>3) 售卖类文创（吉祥物公仔/文化衫/球衣印号等）成本由现场销售回收，未计入本测算。</t>
        </is>
      </c>
    </row>
    <row r="79">
      <c r="A79" s="28" t="inlineStr">
        <is>
          <t>4) 体育馆内部打卡点物料引荐中山本地供应商，原则不在我方报价。</t>
        </is>
      </c>
    </row>
    <row r="80">
      <c r="A80" s="28" t="inlineStr">
        <is>
          <t>5) 本测算为成本口径；对外报价 = 成本 + 毛利/管理 + 税费，另行编制。</t>
        </is>
      </c>
    </row>
  </sheetData>
  <mergeCells count="46">
    <mergeCell ref="A7:I7"/>
    <mergeCell ref="A65:I65"/>
    <mergeCell ref="A73:E73"/>
    <mergeCell ref="G73"/>
    <mergeCell ref="A75:I75"/>
    <mergeCell ref="A53:G53"/>
    <mergeCell ref="A62:G62"/>
    <mergeCell ref="A80:I80"/>
    <mergeCell ref="A27:I27"/>
    <mergeCell ref="A63:G63"/>
    <mergeCell ref="A70:E70"/>
    <mergeCell ref="A69:E69"/>
    <mergeCell ref="A58:G58"/>
    <mergeCell ref="A2:I2"/>
    <mergeCell ref="A47:I47"/>
    <mergeCell ref="A76:I76"/>
    <mergeCell ref="A39:G39"/>
    <mergeCell ref="G72"/>
    <mergeCell ref="A59:G59"/>
    <mergeCell ref="A66:E66"/>
    <mergeCell ref="A60:G60"/>
    <mergeCell ref="G71"/>
    <mergeCell ref="A4:I4"/>
    <mergeCell ref="G67"/>
    <mergeCell ref="G70"/>
    <mergeCell ref="A61:G61"/>
    <mergeCell ref="A19:I19"/>
    <mergeCell ref="A6:G6"/>
    <mergeCell ref="A71:E71"/>
    <mergeCell ref="A40:I40"/>
    <mergeCell ref="A77:I77"/>
    <mergeCell ref="G66"/>
    <mergeCell ref="A46:G46"/>
    <mergeCell ref="A51:I51"/>
    <mergeCell ref="A18:G18"/>
    <mergeCell ref="G69"/>
    <mergeCell ref="A72:E72"/>
    <mergeCell ref="A50:G50"/>
    <mergeCell ref="A68:E68"/>
    <mergeCell ref="A1:I1"/>
    <mergeCell ref="A26:G26"/>
    <mergeCell ref="G68"/>
    <mergeCell ref="A79:I79"/>
    <mergeCell ref="A78:I78"/>
    <mergeCell ref="A67:E67"/>
    <mergeCell ref="A54:I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2026-06-29T21:30:31Z</dcterms:created>
  <dcterms:modified xmlns:dcterms="http://purl.org/dc/terms/" xmlns:xsi="http://www.w3.org/2001/XMLSchema-instance" xsi:type="dcterms:W3CDTF">2026-06-29T21:30:31Z</dcterms:modified>
</cp:coreProperties>
</file>